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Розділ А" sheetId="1" r:id="rId1"/>
  </sheets>
  <definedNames>
    <definedName name="_xlnm.Print_Area" localSheetId="0">'Розділ А'!$A$1:$AB$42</definedName>
  </definedNames>
  <calcPr fullCalcOnLoad="1"/>
</workbook>
</file>

<file path=xl/sharedStrings.xml><?xml version="1.0" encoding="utf-8"?>
<sst xmlns="http://schemas.openxmlformats.org/spreadsheetml/2006/main" count="125" uniqueCount="108">
  <si>
    <t>№ з/п</t>
  </si>
  <si>
    <t>Види злочинів</t>
  </si>
  <si>
    <t>Кількість осіб, до яких застосовано амністію</t>
  </si>
  <si>
    <t>в апеляційній інстанції</t>
  </si>
  <si>
    <t>УСЬОГО</t>
  </si>
  <si>
    <t>у тому числі</t>
  </si>
  <si>
    <t xml:space="preserve">усього </t>
  </si>
  <si>
    <t>у тому числі:</t>
  </si>
  <si>
    <t>усього</t>
  </si>
  <si>
    <t>А</t>
  </si>
  <si>
    <t>Б</t>
  </si>
  <si>
    <t>В</t>
  </si>
  <si>
    <t>Sum-F1</t>
  </si>
  <si>
    <t>Sum-F2</t>
  </si>
  <si>
    <t>Sum-F3</t>
  </si>
  <si>
    <t>Sum-F4</t>
  </si>
  <si>
    <t>Sum-F5</t>
  </si>
  <si>
    <t>Sum-F6</t>
  </si>
  <si>
    <t>Sum-F7</t>
  </si>
  <si>
    <t>Sum-F8</t>
  </si>
  <si>
    <t>Sum-F9</t>
  </si>
  <si>
    <t>Sum-F10</t>
  </si>
  <si>
    <t>Sum-F11</t>
  </si>
  <si>
    <t>Sum-F12</t>
  </si>
  <si>
    <t>Sum-F13</t>
  </si>
  <si>
    <t>Sum-F14</t>
  </si>
  <si>
    <t>Sum-F15</t>
  </si>
  <si>
    <t>Sum-F16</t>
  </si>
  <si>
    <t>Sum-F17</t>
  </si>
  <si>
    <t>Sum-F18</t>
  </si>
  <si>
    <t>Sum-F19</t>
  </si>
  <si>
    <t>Sum-F20</t>
  </si>
  <si>
    <t>Sum-F21</t>
  </si>
  <si>
    <t>Sum-F22</t>
  </si>
  <si>
    <t>умисне тяжке тілесне ушкодження</t>
  </si>
  <si>
    <t>121 ч.1 (101 ч.1)</t>
  </si>
  <si>
    <t>умисне середньої тяжкості тілесне ушкодження</t>
  </si>
  <si>
    <t>122 (102)</t>
  </si>
  <si>
    <t>умисне легке тілесне ушкодження</t>
  </si>
  <si>
    <t>125 (106)</t>
  </si>
  <si>
    <t>необережне тяжке або середньої тяжкості тілесне ушкодження</t>
  </si>
  <si>
    <t>128  (105)</t>
  </si>
  <si>
    <t>ЗЛОЧИНИ ПРОТИ СТАТЕВОЇ СВОБОДИ ТА СТАТЕВОЇ НЕДОТОРКАНОСТІ ОСОБИ (усього)</t>
  </si>
  <si>
    <t>152 ч.1,2 (117 ч.1,2)</t>
  </si>
  <si>
    <t>ЗЛОЧИНИ ПРОТИ ВЛАСНОСТІ (усього)</t>
  </si>
  <si>
    <t>крадіжка</t>
  </si>
  <si>
    <t>185 (81,140)</t>
  </si>
  <si>
    <t xml:space="preserve"> грабіж</t>
  </si>
  <si>
    <t>186 ч.1,2 (82,141 ч.1)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</si>
  <si>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</si>
  <si>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</si>
  <si>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</si>
  <si>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296 (206)</t>
  </si>
  <si>
    <t>ЗЛОЧИНИ У СФЕРІ СЛУЖБОВОЇ ДІЯЛЬНОСТІ (усього)</t>
  </si>
  <si>
    <t>зловживання владою або службовим становищем</t>
  </si>
  <si>
    <t>364 ч.1 (165 ч.1)</t>
  </si>
  <si>
    <t>службове підроблення</t>
  </si>
  <si>
    <t>366  (172)</t>
  </si>
  <si>
    <t>службова недбалість</t>
  </si>
  <si>
    <t>367 (167)</t>
  </si>
  <si>
    <t>одержання хабара</t>
  </si>
  <si>
    <t>368 ч.1 (168 ч.1)</t>
  </si>
  <si>
    <t>давання хабара</t>
  </si>
  <si>
    <t>369 (170)</t>
  </si>
  <si>
    <t>ЗЛОЧИНИ ПРОТИ ВСТАНОВЛЕНОГО ПОРЯДКУ НЕСЕННЯ ВІЙСЬКОВОЇ СЛУЖБИ (військові злочини)</t>
  </si>
  <si>
    <t>ІНШІ ЗЛОЧИНИ</t>
  </si>
  <si>
    <t xml:space="preserve">у т.ч. </t>
  </si>
  <si>
    <t xml:space="preserve">тяжкі злочини </t>
  </si>
  <si>
    <t xml:space="preserve">особливо тяжкі злочини </t>
  </si>
  <si>
    <t>X</t>
  </si>
  <si>
    <t>у справах, що надійшли з обвинувальними висновками, щодо вироків, що не набрали законної сили</t>
  </si>
  <si>
    <t>ЗЛОЧИНИ ПРОТИ ЖИТТЯ ТА ЗДОРОВ"Я ОСОБИ ТА ЗЛОЧИНИ ПРОТИ ВОЛІ, ЧЕСТІ  ТА ГІДНОСТІ ОСОБИ (усього)</t>
  </si>
  <si>
    <t>ЗЛОЧИНИ У СФЕРІ ОБІГУ НАРКОТИЧНИХ ЗАСОБІВ, ПСИХОТРОПНИХ РЕЧОВИН, ЇХ АНАЛОГІВ АБО ПРЕКУРСОРІВ</t>
  </si>
  <si>
    <t>Статті Кримінального кодексу України 2001 року (1960 року)</t>
  </si>
  <si>
    <t>звільнено від кримінальної відповідальності із закриттям провадження у справі</t>
  </si>
  <si>
    <t>відмовлено в порушенні кримінальної справи</t>
  </si>
  <si>
    <t xml:space="preserve">засуджено і звільнено від покарання </t>
  </si>
  <si>
    <t>за поданням органів дізнання, досудового слідства, погодженим з прокурором, за заявою особи, її захисника, законного представника</t>
  </si>
  <si>
    <t>у суді першої інстанції</t>
  </si>
  <si>
    <t>звільнено  з-під варти (з гр.2)</t>
  </si>
  <si>
    <t xml:space="preserve">засуджено  і звільнено від покарання </t>
  </si>
  <si>
    <t>звільнено з-під варти  чи з місць позбавлення волі (з гр.18-20)</t>
  </si>
  <si>
    <t>скорочено наполовину невідбуту частину покарання</t>
  </si>
  <si>
    <t>звільнено з-під  варти (з гр.12)</t>
  </si>
  <si>
    <t>звільнено з місць позбавлення волі (з гр.9)</t>
  </si>
  <si>
    <t>звільнено від покарання</t>
  </si>
  <si>
    <t>звільнено з-під варти (з гр.4)</t>
  </si>
  <si>
    <t>364 ч.1, 365 ч.1, 366, 367, 368 ч.1, 369, 370 (165 ч.1, 166 ч.1, 167, 168 ч.1, 170-172)</t>
  </si>
  <si>
    <t>у тому числі згвалтування</t>
  </si>
  <si>
    <t>звільнено від кримінальної відповідальності  із закриттям провадження у справі</t>
  </si>
  <si>
    <t xml:space="preserve">звільнено від  покарання в порядку виконання вироків (ст.411 КПК України) </t>
  </si>
  <si>
    <t>у порядку виконання вироків (ст. 411 КПК України)</t>
  </si>
  <si>
    <t>152 ч.1,2, 153 ч.1, 154-156 (117 ч.1,2, 118 ч.1, 119-121)</t>
  </si>
  <si>
    <t xml:space="preserve">         </t>
  </si>
  <si>
    <t xml:space="preserve"> </t>
  </si>
  <si>
    <t xml:space="preserve">                                                             Розділ А. Розгляд справ і матеріалів (за кількістю осіб) </t>
  </si>
  <si>
    <t>Розділ А. Розгляд справ і матеріалів (за кількістю осіб)</t>
  </si>
  <si>
    <t>116-119, 120 ч.1, 2, 121 ч.1, 122-126, 128-141, 143 ч.1-4, 144, 145, 146 ч.1, 2,  148, 150,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(95-98, 100,102-117 ч,1,2,108,108-2,108-3,108-4,109,111-113, 226)</t>
  </si>
  <si>
    <t>185, 186 ч.1,2, 188, 189 ч.1, 190 ч.1,2,3 191 ч.1-4, 192-198 (81, 82 ч.1,2, 83, 84 ч.1-2, 862 ч.1, 87-91, 140, 141 ч.1, 144 ч.1, 145, 213)</t>
  </si>
  <si>
    <t>190 ч.1,2,3  (ч.1, 2,3 статей 83,143)</t>
  </si>
  <si>
    <t>191 ч.1-4 (84 ч.1-3)</t>
  </si>
  <si>
    <t>311 ч.1, 312 ч.1, 321, 322-327 (296-6, 229-19,229)</t>
  </si>
  <si>
    <t>402, 403, 404ч.1, 405 ч.1, 406 ч.1,2, 407, 408 ч.1, 409-419, 420 ч.1, 421, 422, 423 ч.1,2, 424 ч.1, 425, 426 ч.1, 427-435 (232; 233; 234 п.а); 238 п.а),б); 239;241 п.а); 243-250; 251п.а), г); 252, 253, 254 п.а), б); 254-2 п.а); 254-1; 254-3 п.а); 255-263 )</t>
  </si>
  <si>
    <t>погроза вбивством</t>
  </si>
  <si>
    <t>ЗЛОЧИНИ ПРОТИ ПРАВОСУДДЯ</t>
  </si>
  <si>
    <t>УСЬОГО (рядки 1, 7, 9, 14, 15, 16, 22, 23, 24)</t>
  </si>
  <si>
    <t>129 (106)</t>
  </si>
  <si>
    <t>371-376, ч.1 ст. 377, 378, 380-391, 394-399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</si>
</sst>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21">
    <font>
      <sz val="10"/>
      <name val="Arial Cyr"/>
      <family val="0"/>
    </font>
    <font>
      <sz val="8"/>
      <name val="Arial Cyr"/>
      <family val="2"/>
    </font>
    <font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Narrow"/>
      <family val="2"/>
    </font>
    <font>
      <sz val="9"/>
      <name val="Arial Cyr"/>
      <family val="0"/>
    </font>
    <font>
      <sz val="11"/>
      <name val="Arial Cyr"/>
      <family val="2"/>
    </font>
    <font>
      <b/>
      <u val="single"/>
      <sz val="6"/>
      <name val="Arial Cyr"/>
      <family val="0"/>
    </font>
    <font>
      <sz val="8"/>
      <name val="Arial"/>
      <family val="2"/>
    </font>
    <font>
      <b/>
      <sz val="9"/>
      <name val="Arial Cyr"/>
      <family val="0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name val="Arial Narrow"/>
      <family val="2"/>
    </font>
    <font>
      <b/>
      <i/>
      <sz val="11"/>
      <name val="Arial"/>
      <family val="2"/>
    </font>
    <font>
      <b/>
      <vertAlign val="subscript"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2" fillId="2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0" fontId="3" fillId="3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" borderId="0" xfId="0" applyFont="1" applyFill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Alignment="1" applyProtection="1">
      <alignment vertical="center" wrapText="1"/>
      <protection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3" borderId="0" xfId="0" applyFill="1" applyAlignment="1">
      <alignment/>
    </xf>
    <xf numFmtId="0" fontId="0" fillId="0" borderId="0" xfId="0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19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8" xfId="0" applyFont="1" applyFill="1" applyBorder="1" applyAlignment="1">
      <alignment horizontal="center" textRotation="90" wrapText="1"/>
    </xf>
    <xf numFmtId="0" fontId="3" fillId="0" borderId="9" xfId="0" applyFont="1" applyFill="1" applyBorder="1" applyAlignment="1">
      <alignment horizontal="center" textRotation="90" wrapText="1"/>
    </xf>
    <xf numFmtId="0" fontId="0" fillId="0" borderId="3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textRotation="90" wrapText="1"/>
    </xf>
    <xf numFmtId="0" fontId="18" fillId="0" borderId="8" xfId="0" applyFont="1" applyFill="1" applyBorder="1" applyAlignment="1">
      <alignment horizontal="center" vertical="center" textRotation="90" wrapText="1"/>
    </xf>
    <xf numFmtId="0" fontId="18" fillId="0" borderId="9" xfId="0" applyFont="1" applyFill="1" applyBorder="1" applyAlignment="1">
      <alignment horizontal="center" vertical="center" textRotation="90" wrapText="1"/>
    </xf>
    <xf numFmtId="0" fontId="18" fillId="0" borderId="3" xfId="0" applyFont="1" applyFill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center" vertical="center" textRotation="90" wrapText="1"/>
    </xf>
    <xf numFmtId="0" fontId="18" fillId="0" borderId="9" xfId="0" applyFont="1" applyFill="1" applyBorder="1" applyAlignment="1">
      <alignment horizontal="center" vertical="center" textRotation="90"/>
    </xf>
    <xf numFmtId="0" fontId="18" fillId="0" borderId="3" xfId="0" applyFont="1" applyFill="1" applyBorder="1" applyAlignment="1">
      <alignment horizontal="center" vertical="center" textRotation="90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15" fillId="0" borderId="4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/>
    </xf>
    <xf numFmtId="0" fontId="18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textRotation="90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center" textRotation="90"/>
    </xf>
    <xf numFmtId="0" fontId="3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J96"/>
  <sheetViews>
    <sheetView tabSelected="1" zoomScale="124" zoomScaleNormal="124" zoomScaleSheetLayoutView="75" workbookViewId="0" topLeftCell="A1">
      <selection activeCell="E38" sqref="E38"/>
    </sheetView>
  </sheetViews>
  <sheetFormatPr defaultColWidth="9.00390625" defaultRowHeight="12.75"/>
  <cols>
    <col min="1" max="1" width="2.625" style="0" customWidth="1"/>
    <col min="2" max="2" width="2.25390625" style="0" customWidth="1"/>
    <col min="3" max="3" width="17.00390625" style="2" customWidth="1"/>
    <col min="4" max="4" width="30.875" style="2" customWidth="1"/>
    <col min="5" max="5" width="25.875" style="1" customWidth="1"/>
    <col min="6" max="6" width="8.625" style="0" customWidth="1"/>
    <col min="7" max="7" width="11.625" style="0" customWidth="1"/>
    <col min="8" max="8" width="7.25390625" style="0" customWidth="1"/>
    <col min="9" max="9" width="5.00390625" style="0" customWidth="1"/>
    <col min="10" max="10" width="12.375" style="0" customWidth="1"/>
    <col min="11" max="11" width="7.25390625" style="0" customWidth="1"/>
    <col min="12" max="12" width="6.75390625" style="0" customWidth="1"/>
    <col min="13" max="13" width="4.875" style="0" customWidth="1"/>
    <col min="14" max="14" width="6.25390625" style="0" customWidth="1"/>
    <col min="15" max="15" width="7.75390625" style="0" customWidth="1"/>
    <col min="16" max="16" width="7.375" style="0" customWidth="1"/>
    <col min="17" max="17" width="6.625" style="0" customWidth="1"/>
    <col min="18" max="18" width="7.375" style="0" customWidth="1"/>
    <col min="19" max="19" width="7.125" style="0" customWidth="1"/>
    <col min="20" max="20" width="6.25390625" style="0" customWidth="1"/>
    <col min="21" max="21" width="7.125" style="0" customWidth="1"/>
    <col min="22" max="22" width="6.875" style="0" customWidth="1"/>
    <col min="23" max="23" width="7.625" style="0" customWidth="1"/>
    <col min="24" max="24" width="6.75390625" style="0" customWidth="1"/>
    <col min="25" max="25" width="8.75390625" style="0" customWidth="1"/>
    <col min="26" max="26" width="5.875" style="0" customWidth="1"/>
    <col min="27" max="27" width="6.75390625" style="0" customWidth="1"/>
    <col min="28" max="30" width="9.125" style="0" hidden="1" customWidth="1"/>
    <col min="31" max="31" width="6.375" style="0" customWidth="1"/>
    <col min="32" max="32" width="9.125" style="39" customWidth="1"/>
    <col min="46" max="46" width="0.2421875" style="0" customWidth="1"/>
  </cols>
  <sheetData>
    <row r="1" ht="2.25" customHeight="1"/>
    <row r="2" spans="1:27" ht="21.75" customHeight="1">
      <c r="A2" s="66" t="s">
        <v>95</v>
      </c>
      <c r="B2" s="66"/>
      <c r="C2" s="66"/>
      <c r="D2" s="90" t="s">
        <v>96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66"/>
      <c r="W2" s="66"/>
      <c r="X2" s="66"/>
      <c r="Y2" s="66"/>
      <c r="Z2" s="66"/>
      <c r="AA2" s="66"/>
    </row>
    <row r="3" spans="1:33" ht="14.25" customHeight="1" hidden="1">
      <c r="A3" s="156" t="s">
        <v>94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E3" s="4"/>
      <c r="AF3" s="40"/>
      <c r="AG3" s="4"/>
    </row>
    <row r="4" spans="1:28" ht="0.7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4"/>
    </row>
    <row r="5" spans="1:244" s="5" customFormat="1" ht="9" customHeight="1">
      <c r="A5" s="153" t="s">
        <v>93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45"/>
      <c r="N5" s="45"/>
      <c r="O5" s="45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2"/>
      <c r="AC5" s="12"/>
      <c r="AD5" s="4"/>
      <c r="AE5" s="4"/>
      <c r="AF5" s="40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</row>
    <row r="6" spans="1:32" s="4" customFormat="1" ht="13.5" customHeight="1" hidden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45"/>
      <c r="N6" s="45"/>
      <c r="O6" s="45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2"/>
      <c r="AC6" s="12"/>
      <c r="AF6" s="40"/>
    </row>
    <row r="7" spans="1:32" s="4" customFormat="1" ht="12" customHeight="1" hidden="1">
      <c r="A7" s="153" t="s">
        <v>94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45"/>
      <c r="N7" s="45"/>
      <c r="O7" s="45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4"/>
      <c r="AC7" s="14"/>
      <c r="AD7" s="14"/>
      <c r="AF7" s="40"/>
    </row>
    <row r="8" spans="1:32" s="4" customFormat="1" ht="12" customHeight="1" hidden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4"/>
      <c r="AC8" s="14"/>
      <c r="AD8" s="14"/>
      <c r="AF8" s="40"/>
    </row>
    <row r="9" spans="1:32" s="7" customFormat="1" ht="13.5" customHeight="1">
      <c r="A9" s="162" t="s">
        <v>0</v>
      </c>
      <c r="B9" s="120" t="s">
        <v>1</v>
      </c>
      <c r="C9" s="121"/>
      <c r="D9" s="122"/>
      <c r="E9" s="116" t="s">
        <v>73</v>
      </c>
      <c r="F9" s="146" t="s">
        <v>2</v>
      </c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F9" s="41"/>
    </row>
    <row r="10" spans="1:32" s="7" customFormat="1" ht="15" customHeight="1">
      <c r="A10" s="163"/>
      <c r="B10" s="123"/>
      <c r="C10" s="124"/>
      <c r="D10" s="125"/>
      <c r="E10" s="117"/>
      <c r="F10" s="154" t="s">
        <v>77</v>
      </c>
      <c r="G10" s="155"/>
      <c r="H10" s="155"/>
      <c r="I10" s="129" t="s">
        <v>78</v>
      </c>
      <c r="J10" s="129"/>
      <c r="K10" s="129"/>
      <c r="L10" s="129"/>
      <c r="M10" s="129"/>
      <c r="N10" s="129"/>
      <c r="O10" s="129"/>
      <c r="P10" s="129"/>
      <c r="Q10" s="148" t="s">
        <v>3</v>
      </c>
      <c r="R10" s="149"/>
      <c r="S10" s="149"/>
      <c r="T10" s="149"/>
      <c r="U10" s="150"/>
      <c r="V10" s="104" t="s">
        <v>4</v>
      </c>
      <c r="W10" s="95" t="s">
        <v>5</v>
      </c>
      <c r="X10" s="96"/>
      <c r="Y10" s="96"/>
      <c r="Z10" s="96"/>
      <c r="AA10" s="97"/>
      <c r="AF10" s="41"/>
    </row>
    <row r="11" spans="1:32" s="7" customFormat="1" ht="42" customHeight="1">
      <c r="A11" s="163"/>
      <c r="B11" s="123"/>
      <c r="C11" s="124"/>
      <c r="D11" s="125"/>
      <c r="E11" s="117"/>
      <c r="F11" s="155"/>
      <c r="G11" s="155"/>
      <c r="H11" s="155"/>
      <c r="I11" s="160" t="s">
        <v>70</v>
      </c>
      <c r="J11" s="160"/>
      <c r="K11" s="160"/>
      <c r="L11" s="160"/>
      <c r="M11" s="160" t="s">
        <v>91</v>
      </c>
      <c r="N11" s="160"/>
      <c r="O11" s="160"/>
      <c r="P11" s="160"/>
      <c r="Q11" s="113" t="s">
        <v>6</v>
      </c>
      <c r="R11" s="95" t="s">
        <v>7</v>
      </c>
      <c r="S11" s="96"/>
      <c r="T11" s="96"/>
      <c r="U11" s="97"/>
      <c r="V11" s="105"/>
      <c r="W11" s="100" t="s">
        <v>89</v>
      </c>
      <c r="X11" s="100" t="s">
        <v>80</v>
      </c>
      <c r="Y11" s="100" t="s">
        <v>90</v>
      </c>
      <c r="Z11" s="100" t="s">
        <v>81</v>
      </c>
      <c r="AA11" s="100" t="s">
        <v>82</v>
      </c>
      <c r="AF11" s="41"/>
    </row>
    <row r="12" spans="1:32" s="7" customFormat="1" ht="9.75" customHeight="1">
      <c r="A12" s="163"/>
      <c r="B12" s="123"/>
      <c r="C12" s="124"/>
      <c r="D12" s="125"/>
      <c r="E12" s="117"/>
      <c r="F12" s="100" t="s">
        <v>75</v>
      </c>
      <c r="G12" s="144" t="s">
        <v>89</v>
      </c>
      <c r="H12" s="100" t="s">
        <v>79</v>
      </c>
      <c r="I12" s="113" t="s">
        <v>8</v>
      </c>
      <c r="J12" s="119" t="s">
        <v>7</v>
      </c>
      <c r="K12" s="119"/>
      <c r="L12" s="119"/>
      <c r="M12" s="113" t="s">
        <v>8</v>
      </c>
      <c r="N12" s="119" t="s">
        <v>7</v>
      </c>
      <c r="O12" s="119"/>
      <c r="P12" s="119"/>
      <c r="Q12" s="114"/>
      <c r="R12" s="158" t="s">
        <v>74</v>
      </c>
      <c r="S12" s="100" t="s">
        <v>80</v>
      </c>
      <c r="T12" s="100" t="s">
        <v>83</v>
      </c>
      <c r="U12" s="100" t="s">
        <v>82</v>
      </c>
      <c r="V12" s="105"/>
      <c r="W12" s="101"/>
      <c r="X12" s="101"/>
      <c r="Y12" s="101"/>
      <c r="Z12" s="101"/>
      <c r="AA12" s="101"/>
      <c r="AF12" s="41"/>
    </row>
    <row r="13" spans="1:39" s="3" customFormat="1" ht="97.5" customHeight="1">
      <c r="A13" s="163"/>
      <c r="B13" s="126"/>
      <c r="C13" s="127"/>
      <c r="D13" s="128"/>
      <c r="E13" s="118"/>
      <c r="F13" s="103"/>
      <c r="G13" s="145"/>
      <c r="H13" s="147"/>
      <c r="I13" s="115"/>
      <c r="J13" s="82" t="s">
        <v>74</v>
      </c>
      <c r="K13" s="82" t="s">
        <v>76</v>
      </c>
      <c r="L13" s="81" t="s">
        <v>86</v>
      </c>
      <c r="M13" s="161"/>
      <c r="N13" s="82" t="s">
        <v>85</v>
      </c>
      <c r="O13" s="82" t="s">
        <v>84</v>
      </c>
      <c r="P13" s="82" t="s">
        <v>82</v>
      </c>
      <c r="Q13" s="115"/>
      <c r="R13" s="159"/>
      <c r="S13" s="147"/>
      <c r="T13" s="147"/>
      <c r="U13" s="147"/>
      <c r="V13" s="106"/>
      <c r="W13" s="102"/>
      <c r="X13" s="103"/>
      <c r="Y13" s="103"/>
      <c r="Z13" s="103"/>
      <c r="AA13" s="103"/>
      <c r="AB13" s="35"/>
      <c r="AC13" s="98"/>
      <c r="AD13" s="98"/>
      <c r="AE13" s="99"/>
      <c r="AF13" s="42"/>
      <c r="AG13" s="16"/>
      <c r="AH13"/>
      <c r="AI13"/>
      <c r="AJ13"/>
      <c r="AK13"/>
      <c r="AL13"/>
      <c r="AM13"/>
    </row>
    <row r="14" spans="1:40" s="67" customFormat="1" ht="9.75" customHeight="1">
      <c r="A14" s="21" t="s">
        <v>9</v>
      </c>
      <c r="B14" s="91" t="s">
        <v>10</v>
      </c>
      <c r="C14" s="92"/>
      <c r="D14" s="93"/>
      <c r="E14" s="21" t="s">
        <v>11</v>
      </c>
      <c r="F14" s="21">
        <v>1</v>
      </c>
      <c r="G14" s="21">
        <v>2</v>
      </c>
      <c r="H14" s="21">
        <v>3</v>
      </c>
      <c r="I14" s="68">
        <v>4</v>
      </c>
      <c r="J14" s="21">
        <v>5</v>
      </c>
      <c r="K14" s="69">
        <v>6</v>
      </c>
      <c r="L14" s="69">
        <v>7</v>
      </c>
      <c r="M14" s="21">
        <v>8</v>
      </c>
      <c r="N14" s="21">
        <v>9</v>
      </c>
      <c r="O14" s="21">
        <v>10</v>
      </c>
      <c r="P14" s="21">
        <v>11</v>
      </c>
      <c r="Q14" s="21">
        <v>12</v>
      </c>
      <c r="R14" s="21">
        <v>13</v>
      </c>
      <c r="S14" s="21">
        <v>14</v>
      </c>
      <c r="T14" s="21">
        <v>15</v>
      </c>
      <c r="U14" s="21">
        <v>16</v>
      </c>
      <c r="V14" s="21">
        <v>17</v>
      </c>
      <c r="W14" s="55">
        <v>18</v>
      </c>
      <c r="X14" s="70">
        <v>19</v>
      </c>
      <c r="Y14" s="21">
        <v>20</v>
      </c>
      <c r="Z14" s="21">
        <v>21</v>
      </c>
      <c r="AA14" s="21">
        <v>22</v>
      </c>
      <c r="AC14" s="71"/>
      <c r="AD14" s="10"/>
      <c r="AE14" s="72"/>
      <c r="AF14" s="73"/>
      <c r="AG14" s="10"/>
      <c r="AH14" s="10"/>
      <c r="AI14" s="10"/>
      <c r="AJ14" s="10"/>
      <c r="AK14" s="10"/>
      <c r="AL14" s="10"/>
      <c r="AM14" s="10"/>
      <c r="AN14" s="10"/>
    </row>
    <row r="15" spans="1:40" s="6" customFormat="1" ht="1.5" customHeight="1" hidden="1">
      <c r="A15" s="47"/>
      <c r="B15" s="48"/>
      <c r="C15" s="49"/>
      <c r="D15" s="50"/>
      <c r="E15" s="51"/>
      <c r="F15" s="47" t="s">
        <v>12</v>
      </c>
      <c r="G15" s="51" t="s">
        <v>13</v>
      </c>
      <c r="H15" s="47" t="s">
        <v>14</v>
      </c>
      <c r="I15" s="51" t="s">
        <v>15</v>
      </c>
      <c r="J15" s="47" t="s">
        <v>16</v>
      </c>
      <c r="K15" s="52" t="s">
        <v>17</v>
      </c>
      <c r="L15" s="53" t="s">
        <v>18</v>
      </c>
      <c r="M15" s="47" t="s">
        <v>19</v>
      </c>
      <c r="N15" s="51" t="s">
        <v>20</v>
      </c>
      <c r="O15" s="47" t="s">
        <v>21</v>
      </c>
      <c r="P15" s="47" t="s">
        <v>22</v>
      </c>
      <c r="Q15" s="47" t="s">
        <v>23</v>
      </c>
      <c r="R15" s="47" t="s">
        <v>24</v>
      </c>
      <c r="S15" s="47" t="s">
        <v>25</v>
      </c>
      <c r="T15" s="47" t="s">
        <v>26</v>
      </c>
      <c r="U15" s="47" t="s">
        <v>27</v>
      </c>
      <c r="V15" s="47" t="s">
        <v>28</v>
      </c>
      <c r="W15" s="47" t="s">
        <v>29</v>
      </c>
      <c r="X15" s="54" t="s">
        <v>30</v>
      </c>
      <c r="Y15" s="47" t="s">
        <v>31</v>
      </c>
      <c r="Z15" s="47" t="s">
        <v>32</v>
      </c>
      <c r="AA15" s="47" t="s">
        <v>33</v>
      </c>
      <c r="AC15" s="19"/>
      <c r="AD15" s="15"/>
      <c r="AE15" s="17"/>
      <c r="AF15" s="43"/>
      <c r="AG15" s="15"/>
      <c r="AH15" s="15"/>
      <c r="AI15"/>
      <c r="AJ15"/>
      <c r="AK15"/>
      <c r="AL15"/>
      <c r="AM15"/>
      <c r="AN15"/>
    </row>
    <row r="16" spans="1:46" s="8" customFormat="1" ht="65.25" customHeight="1">
      <c r="A16" s="55">
        <v>1</v>
      </c>
      <c r="B16" s="107" t="s">
        <v>71</v>
      </c>
      <c r="C16" s="107"/>
      <c r="D16" s="107"/>
      <c r="E16" s="76" t="s">
        <v>97</v>
      </c>
      <c r="F16" s="56"/>
      <c r="G16" s="57"/>
      <c r="H16" s="56"/>
      <c r="I16" s="57"/>
      <c r="J16" s="56"/>
      <c r="K16" s="58"/>
      <c r="L16" s="56"/>
      <c r="M16" s="56"/>
      <c r="N16" s="57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18"/>
      <c r="AC16" s="18"/>
      <c r="AD16"/>
      <c r="AE16" s="33">
        <f>IF(G16&lt;H16,"Помилка гр3 &gt;гр2","")</f>
      </c>
      <c r="AF16" s="33">
        <f>IF(J16+K16&lt;&gt;I16,"Помилка гр5+гр6&lt;&gt;гр4","")</f>
      </c>
      <c r="AG16" s="33">
        <f>IF(L16&gt;I16,"Помилка гр7 &gt;гр4","")</f>
      </c>
      <c r="AH16" s="33">
        <f>IF(O16&gt;N16,"Помилка гр10 &gt;гр9","")</f>
      </c>
      <c r="AI16" s="33">
        <f>IF(N16+P16&lt;&gt;M16,"Помилка гр9+11&lt;&gt;гр8","")</f>
      </c>
      <c r="AJ16" s="33">
        <f>IF(T16+U16&gt;Q16,"Помилка гр15+16 &gt;гр12","")</f>
      </c>
      <c r="AK16" s="33"/>
      <c r="AL16" s="33">
        <f>IF(F16+W16+X16+Y16+AA16&lt;&gt;V16,"Помилка гр(1+18+19+20+22)&lt;&gt;гр17","")</f>
      </c>
      <c r="AM16" s="33">
        <f>IF(Z16+AA16&lt;&gt;V16,"Помилка гр21+22&lt;&gt;гр17","")</f>
      </c>
      <c r="AN16" s="33">
        <f>IF(F16+G16+I16+M16+Q16&lt;&gt;V16,"Помилка гр(1+2+4+8+12)&lt;&gt;гр17","")</f>
      </c>
      <c r="AO16" s="33">
        <f>IF(G16+J16+R16&lt;&gt;W16,"Помилка гр(2+5+13)&lt;&gt;гр18","")</f>
      </c>
      <c r="AP16" s="33">
        <f>IF(K16+S16&lt;&gt;X16,"Помилка гр(6+14)&lt;&gt;гр19","")</f>
      </c>
      <c r="AQ16" s="33">
        <f>IF(Y16&lt;&gt;N16,"Помилка гр20&lt;&gt;гр9","")</f>
      </c>
      <c r="AR16" s="33">
        <f>IF(H16+L16+O16+T16&lt;&gt;Z16,"Помилка гр(3+7+10+15)&lt;&gt;гр21","")</f>
      </c>
      <c r="AS16" s="33">
        <f>IF(P16+U16&lt;&gt;AA16,"Помилка гр(11+16)&lt;&gt;гр22","")</f>
      </c>
      <c r="AT16" s="37"/>
    </row>
    <row r="17" spans="1:46" s="8" customFormat="1" ht="15.75" customHeight="1">
      <c r="A17" s="21">
        <v>2</v>
      </c>
      <c r="B17" s="87" t="s">
        <v>5</v>
      </c>
      <c r="C17" s="85" t="s">
        <v>34</v>
      </c>
      <c r="D17" s="108"/>
      <c r="E17" s="21" t="s">
        <v>35</v>
      </c>
      <c r="F17" s="38"/>
      <c r="G17" s="38"/>
      <c r="H17" s="38"/>
      <c r="I17" s="38"/>
      <c r="J17" s="38"/>
      <c r="K17" s="38"/>
      <c r="L17" s="56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18"/>
      <c r="AC17"/>
      <c r="AD17"/>
      <c r="AE17" s="33">
        <f aca="true" t="shared" si="0" ref="AE17:AE43">IF(G17&lt;H17,"Помилка гр3 &gt;гр2","")</f>
      </c>
      <c r="AF17" s="33">
        <f aca="true" t="shared" si="1" ref="AF17:AF43">IF(J17+K17&lt;&gt;I17,"Помилка гр5+гр6&lt;&gt;гр4","")</f>
      </c>
      <c r="AG17" s="33">
        <f aca="true" t="shared" si="2" ref="AG17:AG43">IF(L17&gt;I17,"Помилка гр7 &gt;гр4","")</f>
      </c>
      <c r="AH17" s="33">
        <f aca="true" t="shared" si="3" ref="AH17:AH43">IF(O17&gt;N17,"Помилка гр10 &gt;гр9","")</f>
      </c>
      <c r="AI17" s="33">
        <f aca="true" t="shared" si="4" ref="AI17:AI43">IF(N17+P17&lt;&gt;M17,"Помилка гр9+11&lt;&gt;гр8","")</f>
      </c>
      <c r="AJ17" s="33">
        <f aca="true" t="shared" si="5" ref="AJ17:AJ43">IF(T17+U17&gt;Q17,"Помилка гр15+16 &gt;гр12","")</f>
      </c>
      <c r="AK17" s="33"/>
      <c r="AL17" s="33">
        <f aca="true" t="shared" si="6" ref="AL17:AL41">IF(F17+W17+X17+Y17+AA17&lt;&gt;V17,"Помилка гр(1+18+19+20+22)&lt;&gt;гр17","")</f>
      </c>
      <c r="AM17" s="33">
        <f aca="true" t="shared" si="7" ref="AM17:AM43">IF(Z17+AA17&lt;&gt;V17,"Помилка гр21+22&lt;&gt;гр17","")</f>
      </c>
      <c r="AN17" s="33">
        <f aca="true" t="shared" si="8" ref="AN17:AN43">IF(F17+G17+I17+M17+Q17&lt;&gt;V17,"Помилка гр(1+2+4+8+12)&lt;&gt;гр17","")</f>
      </c>
      <c r="AO17" s="33">
        <f aca="true" t="shared" si="9" ref="AO17:AO43">IF(G17+J17+R17&lt;&gt;W17,"Помилка гр(2+5+13)&lt;&gt;гр18","")</f>
      </c>
      <c r="AP17" s="33">
        <f aca="true" t="shared" si="10" ref="AP17:AP43">IF(K17+S17&lt;&gt;X17,"Помилка гр(6+14)&lt;&gt;гр19","")</f>
      </c>
      <c r="AQ17" s="33">
        <f aca="true" t="shared" si="11" ref="AQ17:AQ43">IF(Y17&lt;&gt;N17,"Помилка гр20&lt;&gt;гр9","")</f>
      </c>
      <c r="AR17" s="33">
        <f aca="true" t="shared" si="12" ref="AR17:AR43">IF(H17+L17+O17+T17&lt;&gt;Z17,"Помилка гр(3+7+10+15)&lt;&gt;гр21","")</f>
      </c>
      <c r="AS17" s="33">
        <f aca="true" t="shared" si="13" ref="AS17:AS43">IF(P17+U17&lt;&gt;AA17,"Помилка гр(11+16)&lt;&gt;гр22","")</f>
      </c>
      <c r="AT17" s="37"/>
    </row>
    <row r="18" spans="1:46" s="8" customFormat="1" ht="15.75" customHeight="1">
      <c r="A18" s="21">
        <v>3</v>
      </c>
      <c r="B18" s="88"/>
      <c r="C18" s="85" t="s">
        <v>36</v>
      </c>
      <c r="D18" s="108"/>
      <c r="E18" s="21" t="s">
        <v>37</v>
      </c>
      <c r="F18" s="38"/>
      <c r="G18" s="38"/>
      <c r="H18" s="38"/>
      <c r="I18" s="38"/>
      <c r="J18" s="56"/>
      <c r="K18" s="56"/>
      <c r="L18" s="57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18"/>
      <c r="AC18"/>
      <c r="AD18"/>
      <c r="AE18" s="33">
        <f t="shared" si="0"/>
      </c>
      <c r="AF18" s="33">
        <f t="shared" si="1"/>
      </c>
      <c r="AG18" s="33">
        <f t="shared" si="2"/>
      </c>
      <c r="AH18" s="33">
        <f t="shared" si="3"/>
      </c>
      <c r="AI18" s="33">
        <f t="shared" si="4"/>
      </c>
      <c r="AJ18" s="33">
        <f t="shared" si="5"/>
      </c>
      <c r="AK18" s="33"/>
      <c r="AL18" s="33">
        <f t="shared" si="6"/>
      </c>
      <c r="AM18" s="33">
        <f t="shared" si="7"/>
      </c>
      <c r="AN18" s="33">
        <f t="shared" si="8"/>
      </c>
      <c r="AO18" s="33">
        <f t="shared" si="9"/>
      </c>
      <c r="AP18" s="33">
        <f t="shared" si="10"/>
      </c>
      <c r="AQ18" s="33">
        <f t="shared" si="11"/>
      </c>
      <c r="AR18" s="33">
        <f t="shared" si="12"/>
      </c>
      <c r="AS18" s="33">
        <f t="shared" si="13"/>
      </c>
      <c r="AT18" s="37"/>
    </row>
    <row r="19" spans="1:46" s="8" customFormat="1" ht="15.75" customHeight="1">
      <c r="A19" s="21">
        <v>4</v>
      </c>
      <c r="B19" s="88"/>
      <c r="C19" s="85" t="s">
        <v>38</v>
      </c>
      <c r="D19" s="108"/>
      <c r="E19" s="21" t="s">
        <v>39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18"/>
      <c r="AC19"/>
      <c r="AD19"/>
      <c r="AE19" s="33">
        <f t="shared" si="0"/>
      </c>
      <c r="AF19" s="33">
        <f t="shared" si="1"/>
      </c>
      <c r="AG19" s="33">
        <f t="shared" si="2"/>
      </c>
      <c r="AH19" s="33">
        <f t="shared" si="3"/>
      </c>
      <c r="AI19" s="33">
        <f t="shared" si="4"/>
      </c>
      <c r="AJ19" s="33">
        <f t="shared" si="5"/>
      </c>
      <c r="AK19" s="33"/>
      <c r="AL19" s="33">
        <f t="shared" si="6"/>
      </c>
      <c r="AM19" s="33">
        <f t="shared" si="7"/>
      </c>
      <c r="AN19" s="33">
        <f t="shared" si="8"/>
      </c>
      <c r="AO19" s="33">
        <f t="shared" si="9"/>
      </c>
      <c r="AP19" s="33">
        <f t="shared" si="10"/>
      </c>
      <c r="AQ19" s="33">
        <f t="shared" si="11"/>
      </c>
      <c r="AR19" s="33">
        <f t="shared" si="12"/>
      </c>
      <c r="AS19" s="33">
        <f t="shared" si="13"/>
      </c>
      <c r="AT19" s="37"/>
    </row>
    <row r="20" spans="1:46" s="8" customFormat="1" ht="15.75" customHeight="1">
      <c r="A20" s="21">
        <v>5</v>
      </c>
      <c r="B20" s="88"/>
      <c r="C20" s="85" t="s">
        <v>40</v>
      </c>
      <c r="D20" s="108"/>
      <c r="E20" s="21" t="s">
        <v>41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18"/>
      <c r="AC20"/>
      <c r="AD20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7"/>
    </row>
    <row r="21" spans="1:46" s="8" customFormat="1" ht="15.75" customHeight="1">
      <c r="A21" s="21">
        <v>6</v>
      </c>
      <c r="B21" s="89"/>
      <c r="C21" s="85" t="s">
        <v>103</v>
      </c>
      <c r="D21" s="108"/>
      <c r="E21" s="21" t="s">
        <v>106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18"/>
      <c r="AC21" s="13"/>
      <c r="AD21" s="12"/>
      <c r="AE21" s="33">
        <f t="shared" si="0"/>
      </c>
      <c r="AF21" s="33">
        <f t="shared" si="1"/>
      </c>
      <c r="AG21" s="33">
        <f t="shared" si="2"/>
      </c>
      <c r="AH21" s="33">
        <f t="shared" si="3"/>
      </c>
      <c r="AI21" s="33">
        <f t="shared" si="4"/>
      </c>
      <c r="AJ21" s="33">
        <f t="shared" si="5"/>
      </c>
      <c r="AK21" s="33"/>
      <c r="AL21" s="33">
        <f t="shared" si="6"/>
      </c>
      <c r="AM21" s="33">
        <f t="shared" si="7"/>
      </c>
      <c r="AN21" s="33">
        <f t="shared" si="8"/>
      </c>
      <c r="AO21" s="33">
        <f t="shared" si="9"/>
      </c>
      <c r="AP21" s="33">
        <f t="shared" si="10"/>
      </c>
      <c r="AQ21" s="33">
        <f t="shared" si="11"/>
      </c>
      <c r="AR21" s="33">
        <f t="shared" si="12"/>
      </c>
      <c r="AS21" s="33">
        <f t="shared" si="13"/>
      </c>
      <c r="AT21" s="37"/>
    </row>
    <row r="22" spans="1:46" s="8" customFormat="1" ht="30.75" customHeight="1">
      <c r="A22" s="21">
        <v>7</v>
      </c>
      <c r="B22" s="109" t="s">
        <v>42</v>
      </c>
      <c r="C22" s="110"/>
      <c r="D22" s="111"/>
      <c r="E22" s="77" t="s">
        <v>92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18"/>
      <c r="AC22" s="13"/>
      <c r="AD22" s="12"/>
      <c r="AE22" s="33">
        <f t="shared" si="0"/>
      </c>
      <c r="AF22" s="33">
        <f t="shared" si="1"/>
      </c>
      <c r="AG22" s="33">
        <f t="shared" si="2"/>
      </c>
      <c r="AH22" s="33">
        <f t="shared" si="3"/>
      </c>
      <c r="AI22" s="33">
        <f t="shared" si="4"/>
      </c>
      <c r="AJ22" s="33">
        <f t="shared" si="5"/>
      </c>
      <c r="AK22" s="33"/>
      <c r="AL22" s="33">
        <f t="shared" si="6"/>
      </c>
      <c r="AM22" s="33">
        <f t="shared" si="7"/>
      </c>
      <c r="AN22" s="33">
        <f t="shared" si="8"/>
      </c>
      <c r="AO22" s="33">
        <f t="shared" si="9"/>
      </c>
      <c r="AP22" s="33">
        <f t="shared" si="10"/>
      </c>
      <c r="AQ22" s="33">
        <f t="shared" si="11"/>
      </c>
      <c r="AR22" s="33">
        <f t="shared" si="12"/>
      </c>
      <c r="AS22" s="33">
        <f t="shared" si="13"/>
      </c>
      <c r="AT22" s="37"/>
    </row>
    <row r="23" spans="1:46" s="8" customFormat="1" ht="15.75" customHeight="1">
      <c r="A23" s="21">
        <v>8</v>
      </c>
      <c r="B23" s="84" t="s">
        <v>88</v>
      </c>
      <c r="C23" s="83"/>
      <c r="D23" s="94"/>
      <c r="E23" s="21" t="s">
        <v>43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18"/>
      <c r="AC23" s="13"/>
      <c r="AD23" s="12"/>
      <c r="AE23" s="33">
        <f t="shared" si="0"/>
      </c>
      <c r="AF23" s="33">
        <f t="shared" si="1"/>
      </c>
      <c r="AG23" s="33">
        <f t="shared" si="2"/>
      </c>
      <c r="AH23" s="33">
        <f t="shared" si="3"/>
      </c>
      <c r="AI23" s="33">
        <f t="shared" si="4"/>
      </c>
      <c r="AJ23" s="33">
        <f t="shared" si="5"/>
      </c>
      <c r="AK23" s="33"/>
      <c r="AL23" s="33">
        <f t="shared" si="6"/>
      </c>
      <c r="AM23" s="33">
        <f t="shared" si="7"/>
      </c>
      <c r="AN23" s="33">
        <f t="shared" si="8"/>
      </c>
      <c r="AO23" s="33">
        <f t="shared" si="9"/>
      </c>
      <c r="AP23" s="33">
        <f t="shared" si="10"/>
      </c>
      <c r="AQ23" s="33">
        <f t="shared" si="11"/>
      </c>
      <c r="AR23" s="33">
        <f t="shared" si="12"/>
      </c>
      <c r="AS23" s="33">
        <f t="shared" si="13"/>
      </c>
      <c r="AT23" s="37"/>
    </row>
    <row r="24" spans="1:46" s="10" customFormat="1" ht="51">
      <c r="A24" s="55">
        <v>9</v>
      </c>
      <c r="B24" s="112" t="s">
        <v>44</v>
      </c>
      <c r="C24" s="112"/>
      <c r="D24" s="112"/>
      <c r="E24" s="76" t="s">
        <v>98</v>
      </c>
      <c r="F24" s="56"/>
      <c r="G24" s="57"/>
      <c r="H24" s="56"/>
      <c r="I24" s="57"/>
      <c r="J24" s="38"/>
      <c r="K24" s="38"/>
      <c r="L24" s="38"/>
      <c r="M24" s="56"/>
      <c r="N24" s="57"/>
      <c r="O24" s="56"/>
      <c r="P24" s="57"/>
      <c r="Q24" s="56"/>
      <c r="R24" s="57"/>
      <c r="S24" s="38"/>
      <c r="T24" s="56"/>
      <c r="U24" s="38"/>
      <c r="V24" s="56"/>
      <c r="W24" s="38"/>
      <c r="X24" s="56"/>
      <c r="Y24" s="59"/>
      <c r="Z24" s="59"/>
      <c r="AA24" s="38"/>
      <c r="AE24" s="33">
        <f t="shared" si="0"/>
      </c>
      <c r="AF24" s="33">
        <f t="shared" si="1"/>
      </c>
      <c r="AG24" s="33">
        <f t="shared" si="2"/>
      </c>
      <c r="AH24" s="33">
        <f t="shared" si="3"/>
      </c>
      <c r="AI24" s="33">
        <f t="shared" si="4"/>
      </c>
      <c r="AJ24" s="33">
        <f t="shared" si="5"/>
      </c>
      <c r="AK24" s="33"/>
      <c r="AL24" s="33">
        <f t="shared" si="6"/>
      </c>
      <c r="AM24" s="33">
        <f t="shared" si="7"/>
      </c>
      <c r="AN24" s="33">
        <f t="shared" si="8"/>
      </c>
      <c r="AO24" s="33">
        <f t="shared" si="9"/>
      </c>
      <c r="AP24" s="33">
        <f t="shared" si="10"/>
      </c>
      <c r="AQ24" s="33">
        <f t="shared" si="11"/>
      </c>
      <c r="AR24" s="33">
        <f t="shared" si="12"/>
      </c>
      <c r="AS24" s="33">
        <f t="shared" si="13"/>
      </c>
      <c r="AT24" s="37"/>
    </row>
    <row r="25" spans="1:46" s="10" customFormat="1" ht="15.75" customHeight="1">
      <c r="A25" s="21">
        <v>10</v>
      </c>
      <c r="B25" s="87" t="s">
        <v>5</v>
      </c>
      <c r="C25" s="85" t="s">
        <v>45</v>
      </c>
      <c r="D25" s="108"/>
      <c r="E25" s="21" t="s">
        <v>46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E25" s="33">
        <f t="shared" si="0"/>
      </c>
      <c r="AF25" s="33">
        <f t="shared" si="1"/>
      </c>
      <c r="AG25" s="33">
        <f t="shared" si="2"/>
      </c>
      <c r="AH25" s="33">
        <f t="shared" si="3"/>
      </c>
      <c r="AI25" s="33">
        <f t="shared" si="4"/>
      </c>
      <c r="AJ25" s="33">
        <f t="shared" si="5"/>
      </c>
      <c r="AK25" s="33"/>
      <c r="AL25" s="33">
        <f t="shared" si="6"/>
      </c>
      <c r="AM25" s="33">
        <f t="shared" si="7"/>
      </c>
      <c r="AN25" s="33">
        <f t="shared" si="8"/>
      </c>
      <c r="AO25" s="33">
        <f t="shared" si="9"/>
      </c>
      <c r="AP25" s="33">
        <f t="shared" si="10"/>
      </c>
      <c r="AQ25" s="33">
        <f t="shared" si="11"/>
      </c>
      <c r="AR25" s="33">
        <f t="shared" si="12"/>
      </c>
      <c r="AS25" s="33">
        <f t="shared" si="13"/>
      </c>
      <c r="AT25" s="37"/>
    </row>
    <row r="26" spans="1:46" s="10" customFormat="1" ht="15.75" customHeight="1">
      <c r="A26" s="21">
        <v>11</v>
      </c>
      <c r="B26" s="88"/>
      <c r="C26" s="85" t="s">
        <v>47</v>
      </c>
      <c r="D26" s="108"/>
      <c r="E26" s="21" t="s">
        <v>48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E26" s="33">
        <f t="shared" si="0"/>
      </c>
      <c r="AF26" s="33">
        <f t="shared" si="1"/>
      </c>
      <c r="AG26" s="33">
        <f t="shared" si="2"/>
      </c>
      <c r="AH26" s="33">
        <f t="shared" si="3"/>
      </c>
      <c r="AI26" s="33">
        <f t="shared" si="4"/>
      </c>
      <c r="AJ26" s="33">
        <f t="shared" si="5"/>
      </c>
      <c r="AK26" s="33"/>
      <c r="AL26" s="33">
        <f t="shared" si="6"/>
      </c>
      <c r="AM26" s="33">
        <f t="shared" si="7"/>
      </c>
      <c r="AN26" s="33">
        <f t="shared" si="8"/>
      </c>
      <c r="AO26" s="33">
        <f t="shared" si="9"/>
      </c>
      <c r="AP26" s="33">
        <f t="shared" si="10"/>
      </c>
      <c r="AQ26" s="33">
        <f t="shared" si="11"/>
      </c>
      <c r="AR26" s="33">
        <f t="shared" si="12"/>
      </c>
      <c r="AS26" s="33">
        <f t="shared" si="13"/>
      </c>
      <c r="AT26" s="37"/>
    </row>
    <row r="27" spans="1:46" s="10" customFormat="1" ht="15.75" customHeight="1">
      <c r="A27" s="21">
        <v>12</v>
      </c>
      <c r="B27" s="88"/>
      <c r="C27" s="85" t="s">
        <v>49</v>
      </c>
      <c r="D27" s="108"/>
      <c r="E27" s="21" t="s">
        <v>99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E27" s="33">
        <f t="shared" si="0"/>
      </c>
      <c r="AF27" s="33">
        <f t="shared" si="1"/>
      </c>
      <c r="AG27" s="33">
        <f t="shared" si="2"/>
      </c>
      <c r="AH27" s="33">
        <f t="shared" si="3"/>
      </c>
      <c r="AI27" s="33">
        <f t="shared" si="4"/>
      </c>
      <c r="AJ27" s="33">
        <f t="shared" si="5"/>
      </c>
      <c r="AK27" s="33"/>
      <c r="AL27" s="33">
        <f t="shared" si="6"/>
      </c>
      <c r="AM27" s="33">
        <f t="shared" si="7"/>
      </c>
      <c r="AN27" s="33">
        <f t="shared" si="8"/>
      </c>
      <c r="AO27" s="33">
        <f t="shared" si="9"/>
      </c>
      <c r="AP27" s="33">
        <f t="shared" si="10"/>
      </c>
      <c r="AQ27" s="33">
        <f t="shared" si="11"/>
      </c>
      <c r="AR27" s="33">
        <f t="shared" si="12"/>
      </c>
      <c r="AS27" s="33">
        <f t="shared" si="13"/>
      </c>
      <c r="AT27" s="37"/>
    </row>
    <row r="28" spans="1:46" s="10" customFormat="1" ht="23.25" customHeight="1">
      <c r="A28" s="21">
        <v>13</v>
      </c>
      <c r="B28" s="89"/>
      <c r="C28" s="85" t="s">
        <v>50</v>
      </c>
      <c r="D28" s="86"/>
      <c r="E28" s="21" t="s">
        <v>100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E28" s="33">
        <f t="shared" si="0"/>
      </c>
      <c r="AF28" s="33">
        <f t="shared" si="1"/>
      </c>
      <c r="AG28" s="33">
        <f t="shared" si="2"/>
      </c>
      <c r="AH28" s="33">
        <f t="shared" si="3"/>
      </c>
      <c r="AI28" s="33">
        <f t="shared" si="4"/>
      </c>
      <c r="AJ28" s="33">
        <f t="shared" si="5"/>
      </c>
      <c r="AK28" s="33"/>
      <c r="AL28" s="33">
        <f t="shared" si="6"/>
      </c>
      <c r="AM28" s="33">
        <f t="shared" si="7"/>
      </c>
      <c r="AN28" s="33">
        <f t="shared" si="8"/>
      </c>
      <c r="AO28" s="33">
        <f t="shared" si="9"/>
      </c>
      <c r="AP28" s="33">
        <f t="shared" si="10"/>
      </c>
      <c r="AQ28" s="33">
        <f t="shared" si="11"/>
      </c>
      <c r="AR28" s="33">
        <f t="shared" si="12"/>
      </c>
      <c r="AS28" s="33">
        <f t="shared" si="13"/>
      </c>
      <c r="AT28" s="37"/>
    </row>
    <row r="29" spans="1:46" s="10" customFormat="1" ht="15.75" customHeight="1">
      <c r="A29" s="21">
        <v>14</v>
      </c>
      <c r="B29" s="107" t="s">
        <v>51</v>
      </c>
      <c r="C29" s="107"/>
      <c r="D29" s="107"/>
      <c r="E29" s="78" t="s">
        <v>52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E29" s="33">
        <f t="shared" si="0"/>
      </c>
      <c r="AF29" s="33">
        <f t="shared" si="1"/>
      </c>
      <c r="AG29" s="33">
        <f t="shared" si="2"/>
      </c>
      <c r="AH29" s="33">
        <f t="shared" si="3"/>
      </c>
      <c r="AI29" s="33">
        <f t="shared" si="4"/>
      </c>
      <c r="AJ29" s="33">
        <f t="shared" si="5"/>
      </c>
      <c r="AK29" s="33"/>
      <c r="AL29" s="33">
        <f t="shared" si="6"/>
      </c>
      <c r="AM29" s="33">
        <f t="shared" si="7"/>
      </c>
      <c r="AN29" s="33">
        <f t="shared" si="8"/>
      </c>
      <c r="AO29" s="33">
        <f t="shared" si="9"/>
      </c>
      <c r="AP29" s="33">
        <f t="shared" si="10"/>
      </c>
      <c r="AQ29" s="33">
        <f t="shared" si="11"/>
      </c>
      <c r="AR29" s="33">
        <f t="shared" si="12"/>
      </c>
      <c r="AS29" s="33">
        <f t="shared" si="13"/>
      </c>
      <c r="AT29" s="37"/>
    </row>
    <row r="30" spans="1:46" s="10" customFormat="1" ht="31.5" customHeight="1">
      <c r="A30" s="21">
        <v>15</v>
      </c>
      <c r="B30" s="107" t="s">
        <v>72</v>
      </c>
      <c r="C30" s="107"/>
      <c r="D30" s="107"/>
      <c r="E30" s="79" t="s">
        <v>101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E30" s="33">
        <f t="shared" si="0"/>
      </c>
      <c r="AF30" s="33">
        <f t="shared" si="1"/>
      </c>
      <c r="AG30" s="33">
        <f t="shared" si="2"/>
      </c>
      <c r="AH30" s="33">
        <f t="shared" si="3"/>
      </c>
      <c r="AI30" s="33">
        <f t="shared" si="4"/>
      </c>
      <c r="AJ30" s="33">
        <f t="shared" si="5"/>
      </c>
      <c r="AK30" s="33"/>
      <c r="AL30" s="33">
        <f t="shared" si="6"/>
      </c>
      <c r="AM30" s="33">
        <f t="shared" si="7"/>
      </c>
      <c r="AN30" s="33">
        <f t="shared" si="8"/>
      </c>
      <c r="AO30" s="33">
        <f t="shared" si="9"/>
      </c>
      <c r="AP30" s="33">
        <f t="shared" si="10"/>
      </c>
      <c r="AQ30" s="33">
        <f t="shared" si="11"/>
      </c>
      <c r="AR30" s="33">
        <f t="shared" si="12"/>
      </c>
      <c r="AS30" s="33">
        <f t="shared" si="13"/>
      </c>
      <c r="AT30" s="37"/>
    </row>
    <row r="31" spans="1:46" s="10" customFormat="1" ht="38.25">
      <c r="A31" s="21">
        <v>16</v>
      </c>
      <c r="B31" s="107" t="s">
        <v>53</v>
      </c>
      <c r="C31" s="107"/>
      <c r="D31" s="107"/>
      <c r="E31" s="76" t="s">
        <v>87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E31" s="33">
        <f t="shared" si="0"/>
      </c>
      <c r="AF31" s="33">
        <f t="shared" si="1"/>
      </c>
      <c r="AG31" s="33">
        <f t="shared" si="2"/>
      </c>
      <c r="AH31" s="33">
        <f t="shared" si="3"/>
      </c>
      <c r="AI31" s="33">
        <f t="shared" si="4"/>
      </c>
      <c r="AJ31" s="33">
        <f t="shared" si="5"/>
      </c>
      <c r="AK31" s="33"/>
      <c r="AL31" s="33">
        <f t="shared" si="6"/>
      </c>
      <c r="AM31" s="33">
        <f t="shared" si="7"/>
      </c>
      <c r="AN31" s="33">
        <f t="shared" si="8"/>
      </c>
      <c r="AO31" s="33">
        <f t="shared" si="9"/>
      </c>
      <c r="AP31" s="33">
        <f t="shared" si="10"/>
      </c>
      <c r="AQ31" s="33">
        <f t="shared" si="11"/>
      </c>
      <c r="AR31" s="33">
        <f t="shared" si="12"/>
      </c>
      <c r="AS31" s="33">
        <f t="shared" si="13"/>
      </c>
      <c r="AT31" s="37"/>
    </row>
    <row r="32" spans="1:46" s="10" customFormat="1" ht="15.75" customHeight="1">
      <c r="A32" s="21">
        <v>17</v>
      </c>
      <c r="B32" s="87" t="s">
        <v>5</v>
      </c>
      <c r="C32" s="85" t="s">
        <v>54</v>
      </c>
      <c r="D32" s="108"/>
      <c r="E32" s="21" t="s">
        <v>55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E32" s="33">
        <f t="shared" si="0"/>
      </c>
      <c r="AF32" s="33">
        <f t="shared" si="1"/>
      </c>
      <c r="AG32" s="33">
        <f t="shared" si="2"/>
      </c>
      <c r="AH32" s="33">
        <f t="shared" si="3"/>
      </c>
      <c r="AI32" s="33">
        <f t="shared" si="4"/>
      </c>
      <c r="AJ32" s="33">
        <f t="shared" si="5"/>
      </c>
      <c r="AK32" s="33"/>
      <c r="AL32" s="33">
        <f t="shared" si="6"/>
      </c>
      <c r="AM32" s="33">
        <f t="shared" si="7"/>
      </c>
      <c r="AN32" s="33">
        <f t="shared" si="8"/>
      </c>
      <c r="AO32" s="33">
        <f t="shared" si="9"/>
      </c>
      <c r="AP32" s="33">
        <f t="shared" si="10"/>
      </c>
      <c r="AQ32" s="33">
        <f t="shared" si="11"/>
      </c>
      <c r="AR32" s="33">
        <f t="shared" si="12"/>
      </c>
      <c r="AS32" s="33">
        <f t="shared" si="13"/>
      </c>
      <c r="AT32" s="37"/>
    </row>
    <row r="33" spans="1:46" s="11" customFormat="1" ht="15.75" customHeight="1">
      <c r="A33" s="21">
        <v>18</v>
      </c>
      <c r="B33" s="142"/>
      <c r="C33" s="85" t="s">
        <v>56</v>
      </c>
      <c r="D33" s="108"/>
      <c r="E33" s="21" t="s">
        <v>57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E33" s="33">
        <f t="shared" si="0"/>
      </c>
      <c r="AF33" s="33">
        <f t="shared" si="1"/>
      </c>
      <c r="AG33" s="33">
        <f t="shared" si="2"/>
      </c>
      <c r="AH33" s="33">
        <f t="shared" si="3"/>
      </c>
      <c r="AI33" s="33">
        <f t="shared" si="4"/>
      </c>
      <c r="AJ33" s="33">
        <f t="shared" si="5"/>
      </c>
      <c r="AK33" s="33"/>
      <c r="AL33" s="33">
        <f t="shared" si="6"/>
      </c>
      <c r="AM33" s="33">
        <f t="shared" si="7"/>
      </c>
      <c r="AN33" s="33">
        <f t="shared" si="8"/>
      </c>
      <c r="AO33" s="33">
        <f t="shared" si="9"/>
      </c>
      <c r="AP33" s="33">
        <f t="shared" si="10"/>
      </c>
      <c r="AQ33" s="33">
        <f t="shared" si="11"/>
      </c>
      <c r="AR33" s="33">
        <f t="shared" si="12"/>
      </c>
      <c r="AS33" s="33">
        <f t="shared" si="13"/>
      </c>
      <c r="AT33" s="37"/>
    </row>
    <row r="34" spans="1:46" s="10" customFormat="1" ht="15.75" customHeight="1">
      <c r="A34" s="60">
        <v>19</v>
      </c>
      <c r="B34" s="142"/>
      <c r="C34" s="85" t="s">
        <v>58</v>
      </c>
      <c r="D34" s="108"/>
      <c r="E34" s="21" t="s">
        <v>59</v>
      </c>
      <c r="F34" s="61"/>
      <c r="G34" s="61"/>
      <c r="H34" s="61"/>
      <c r="I34" s="61"/>
      <c r="J34" s="38"/>
      <c r="K34" s="38"/>
      <c r="L34" s="38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38"/>
      <c r="AE34" s="33">
        <f t="shared" si="0"/>
      </c>
      <c r="AF34" s="33">
        <f t="shared" si="1"/>
      </c>
      <c r="AG34" s="33">
        <f t="shared" si="2"/>
      </c>
      <c r="AH34" s="33">
        <f t="shared" si="3"/>
      </c>
      <c r="AI34" s="33">
        <f t="shared" si="4"/>
      </c>
      <c r="AJ34" s="33">
        <f t="shared" si="5"/>
      </c>
      <c r="AK34" s="33"/>
      <c r="AL34" s="33">
        <f t="shared" si="6"/>
      </c>
      <c r="AM34" s="33">
        <f t="shared" si="7"/>
      </c>
      <c r="AN34" s="33">
        <f t="shared" si="8"/>
      </c>
      <c r="AO34" s="33">
        <f t="shared" si="9"/>
      </c>
      <c r="AP34" s="33">
        <f t="shared" si="10"/>
      </c>
      <c r="AQ34" s="33">
        <f t="shared" si="11"/>
      </c>
      <c r="AR34" s="33">
        <f t="shared" si="12"/>
      </c>
      <c r="AS34" s="33">
        <f t="shared" si="13"/>
      </c>
      <c r="AT34" s="37"/>
    </row>
    <row r="35" spans="1:46" s="9" customFormat="1" ht="15.75" customHeight="1">
      <c r="A35" s="21">
        <v>20</v>
      </c>
      <c r="B35" s="142"/>
      <c r="C35" s="85" t="s">
        <v>60</v>
      </c>
      <c r="D35" s="108"/>
      <c r="E35" s="21" t="s">
        <v>61</v>
      </c>
      <c r="F35" s="61"/>
      <c r="G35" s="61"/>
      <c r="H35" s="61"/>
      <c r="I35" s="61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E35" s="33">
        <f t="shared" si="0"/>
      </c>
      <c r="AF35" s="33">
        <f t="shared" si="1"/>
      </c>
      <c r="AG35" s="33">
        <f t="shared" si="2"/>
      </c>
      <c r="AH35" s="33">
        <f t="shared" si="3"/>
      </c>
      <c r="AI35" s="33">
        <f t="shared" si="4"/>
      </c>
      <c r="AJ35" s="33">
        <f t="shared" si="5"/>
      </c>
      <c r="AK35" s="33"/>
      <c r="AL35" s="33">
        <f t="shared" si="6"/>
      </c>
      <c r="AM35" s="33">
        <f t="shared" si="7"/>
      </c>
      <c r="AN35" s="33">
        <f t="shared" si="8"/>
      </c>
      <c r="AO35" s="33">
        <f t="shared" si="9"/>
      </c>
      <c r="AP35" s="33">
        <f t="shared" si="10"/>
      </c>
      <c r="AQ35" s="33">
        <f t="shared" si="11"/>
      </c>
      <c r="AR35" s="33">
        <f t="shared" si="12"/>
      </c>
      <c r="AS35" s="33">
        <f t="shared" si="13"/>
      </c>
      <c r="AT35" s="37"/>
    </row>
    <row r="36" spans="1:46" s="11" customFormat="1" ht="15.75" customHeight="1">
      <c r="A36" s="21">
        <v>21</v>
      </c>
      <c r="B36" s="143"/>
      <c r="C36" s="85" t="s">
        <v>62</v>
      </c>
      <c r="D36" s="108"/>
      <c r="E36" s="21" t="s">
        <v>63</v>
      </c>
      <c r="F36" s="62"/>
      <c r="G36" s="62"/>
      <c r="H36" s="62"/>
      <c r="I36" s="62"/>
      <c r="J36" s="38"/>
      <c r="K36" s="38"/>
      <c r="L36" s="38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E36" s="33">
        <f t="shared" si="0"/>
      </c>
      <c r="AF36" s="33">
        <f t="shared" si="1"/>
      </c>
      <c r="AG36" s="33">
        <f t="shared" si="2"/>
      </c>
      <c r="AH36" s="33">
        <f t="shared" si="3"/>
      </c>
      <c r="AI36" s="33">
        <f t="shared" si="4"/>
      </c>
      <c r="AJ36" s="33">
        <f t="shared" si="5"/>
      </c>
      <c r="AK36" s="33"/>
      <c r="AL36" s="33">
        <f t="shared" si="6"/>
      </c>
      <c r="AM36" s="33">
        <f t="shared" si="7"/>
      </c>
      <c r="AN36" s="33">
        <f t="shared" si="8"/>
      </c>
      <c r="AO36" s="33">
        <f t="shared" si="9"/>
      </c>
      <c r="AP36" s="33">
        <f t="shared" si="10"/>
      </c>
      <c r="AQ36" s="33">
        <f t="shared" si="11"/>
      </c>
      <c r="AR36" s="33">
        <f t="shared" si="12"/>
      </c>
      <c r="AS36" s="33">
        <f t="shared" si="13"/>
      </c>
      <c r="AT36" s="37"/>
    </row>
    <row r="37" spans="1:46" s="75" customFormat="1" ht="16.5" customHeight="1">
      <c r="A37" s="21">
        <v>22</v>
      </c>
      <c r="B37" s="137" t="s">
        <v>104</v>
      </c>
      <c r="C37" s="138"/>
      <c r="D37" s="139"/>
      <c r="E37" s="78" t="s">
        <v>107</v>
      </c>
      <c r="F37" s="62"/>
      <c r="G37" s="62"/>
      <c r="H37" s="62"/>
      <c r="I37" s="62"/>
      <c r="J37" s="38"/>
      <c r="K37" s="38"/>
      <c r="L37" s="38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</row>
    <row r="38" spans="1:46" s="10" customFormat="1" ht="75.75" customHeight="1">
      <c r="A38" s="21">
        <v>23</v>
      </c>
      <c r="B38" s="107" t="s">
        <v>64</v>
      </c>
      <c r="C38" s="107"/>
      <c r="D38" s="107"/>
      <c r="E38" s="80" t="s">
        <v>102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E38" s="33">
        <f t="shared" si="0"/>
      </c>
      <c r="AF38" s="33">
        <f t="shared" si="1"/>
      </c>
      <c r="AG38" s="33">
        <f t="shared" si="2"/>
      </c>
      <c r="AH38" s="33">
        <f t="shared" si="3"/>
      </c>
      <c r="AI38" s="33">
        <f t="shared" si="4"/>
      </c>
      <c r="AJ38" s="33">
        <f t="shared" si="5"/>
      </c>
      <c r="AK38" s="33"/>
      <c r="AL38" s="33">
        <f t="shared" si="6"/>
      </c>
      <c r="AM38" s="33">
        <f t="shared" si="7"/>
      </c>
      <c r="AN38" s="33"/>
      <c r="AO38" s="33"/>
      <c r="AP38" s="33"/>
      <c r="AQ38" s="33"/>
      <c r="AR38" s="33"/>
      <c r="AS38" s="33">
        <f t="shared" si="13"/>
      </c>
      <c r="AT38" s="37"/>
    </row>
    <row r="39" spans="1:46" s="22" customFormat="1" ht="15.75" customHeight="1">
      <c r="A39" s="21">
        <v>24</v>
      </c>
      <c r="B39" s="130" t="s">
        <v>65</v>
      </c>
      <c r="C39" s="131"/>
      <c r="D39" s="132"/>
      <c r="E39" s="21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E39" s="33">
        <f t="shared" si="0"/>
      </c>
      <c r="AF39" s="33">
        <f t="shared" si="1"/>
      </c>
      <c r="AG39" s="33">
        <f t="shared" si="2"/>
      </c>
      <c r="AH39" s="33">
        <f t="shared" si="3"/>
      </c>
      <c r="AI39" s="33">
        <f t="shared" si="4"/>
      </c>
      <c r="AJ39" s="33">
        <f t="shared" si="5"/>
      </c>
      <c r="AK39" s="33"/>
      <c r="AL39" s="33">
        <f t="shared" si="6"/>
      </c>
      <c r="AM39" s="33">
        <f t="shared" si="7"/>
      </c>
      <c r="AN39" s="33"/>
      <c r="AO39" s="33"/>
      <c r="AP39" s="33"/>
      <c r="AQ39" s="33"/>
      <c r="AR39" s="33"/>
      <c r="AS39" s="33">
        <f t="shared" si="13"/>
      </c>
      <c r="AT39" s="37"/>
    </row>
    <row r="40" spans="1:46" s="20" customFormat="1" ht="15.75" customHeight="1">
      <c r="A40" s="21">
        <v>25</v>
      </c>
      <c r="B40" s="130" t="s">
        <v>105</v>
      </c>
      <c r="C40" s="131"/>
      <c r="D40" s="132"/>
      <c r="E40" s="21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E40" s="33">
        <f t="shared" si="0"/>
      </c>
      <c r="AF40" s="33">
        <f t="shared" si="1"/>
      </c>
      <c r="AG40" s="33">
        <f t="shared" si="2"/>
      </c>
      <c r="AH40" s="33">
        <f t="shared" si="3"/>
      </c>
      <c r="AI40" s="33">
        <f t="shared" si="4"/>
      </c>
      <c r="AJ40" s="33">
        <f t="shared" si="5"/>
      </c>
      <c r="AK40" s="33"/>
      <c r="AL40" s="33">
        <f t="shared" si="6"/>
      </c>
      <c r="AM40" s="33">
        <f t="shared" si="7"/>
      </c>
      <c r="AN40" s="33"/>
      <c r="AO40" s="33"/>
      <c r="AP40" s="33"/>
      <c r="AQ40" s="33"/>
      <c r="AR40" s="33"/>
      <c r="AS40" s="33">
        <f t="shared" si="13"/>
      </c>
      <c r="AT40" s="37"/>
    </row>
    <row r="41" spans="1:46" s="10" customFormat="1" ht="15.75" customHeight="1">
      <c r="A41" s="55">
        <v>26</v>
      </c>
      <c r="B41" s="135" t="s">
        <v>66</v>
      </c>
      <c r="C41" s="141" t="s">
        <v>67</v>
      </c>
      <c r="D41" s="141"/>
      <c r="E41" s="63"/>
      <c r="F41" s="56"/>
      <c r="G41" s="57"/>
      <c r="H41" s="56"/>
      <c r="I41" s="57"/>
      <c r="J41" s="38"/>
      <c r="K41" s="38"/>
      <c r="L41" s="38"/>
      <c r="M41" s="56"/>
      <c r="N41" s="57"/>
      <c r="O41" s="56"/>
      <c r="P41" s="57"/>
      <c r="Q41" s="56"/>
      <c r="R41" s="57"/>
      <c r="S41" s="38"/>
      <c r="T41" s="56"/>
      <c r="U41" s="38"/>
      <c r="V41" s="56"/>
      <c r="W41" s="57"/>
      <c r="X41" s="56"/>
      <c r="Y41" s="59"/>
      <c r="Z41" s="59"/>
      <c r="AA41" s="38"/>
      <c r="AE41" s="33">
        <f t="shared" si="0"/>
      </c>
      <c r="AF41" s="33">
        <f t="shared" si="1"/>
      </c>
      <c r="AG41" s="33">
        <f t="shared" si="2"/>
      </c>
      <c r="AH41" s="33">
        <f t="shared" si="3"/>
      </c>
      <c r="AI41" s="33">
        <f t="shared" si="4"/>
      </c>
      <c r="AJ41" s="33">
        <f t="shared" si="5"/>
      </c>
      <c r="AK41" s="33"/>
      <c r="AL41" s="33">
        <f t="shared" si="6"/>
      </c>
      <c r="AM41" s="33">
        <f t="shared" si="7"/>
      </c>
      <c r="AN41" s="33"/>
      <c r="AO41" s="33"/>
      <c r="AP41" s="33"/>
      <c r="AQ41" s="33"/>
      <c r="AR41" s="33"/>
      <c r="AS41" s="33">
        <f t="shared" si="13"/>
      </c>
      <c r="AT41" s="37"/>
    </row>
    <row r="42" spans="1:46" ht="15.75" customHeight="1">
      <c r="A42" s="64">
        <v>27</v>
      </c>
      <c r="B42" s="136"/>
      <c r="C42" s="133" t="s">
        <v>68</v>
      </c>
      <c r="D42" s="134"/>
      <c r="E42" s="65"/>
      <c r="F42" s="38" t="s">
        <v>69</v>
      </c>
      <c r="G42" s="38" t="s">
        <v>69</v>
      </c>
      <c r="H42" s="38" t="s">
        <v>69</v>
      </c>
      <c r="I42" s="38"/>
      <c r="J42" s="38" t="s">
        <v>69</v>
      </c>
      <c r="K42" s="38"/>
      <c r="L42" s="38"/>
      <c r="M42" s="38"/>
      <c r="N42" s="38"/>
      <c r="O42" s="38"/>
      <c r="P42" s="38"/>
      <c r="Q42" s="38"/>
      <c r="R42" s="38" t="s">
        <v>69</v>
      </c>
      <c r="S42" s="38">
        <v>0</v>
      </c>
      <c r="T42" s="38">
        <v>0</v>
      </c>
      <c r="U42" s="38"/>
      <c r="V42" s="38"/>
      <c r="W42" s="38" t="s">
        <v>69</v>
      </c>
      <c r="X42" s="38"/>
      <c r="Y42" s="38"/>
      <c r="Z42" s="38"/>
      <c r="AA42" s="38"/>
      <c r="AE42" s="33">
        <f t="shared" si="0"/>
      </c>
      <c r="AF42" s="33"/>
      <c r="AG42" s="33">
        <f t="shared" si="2"/>
      </c>
      <c r="AH42" s="33">
        <f t="shared" si="3"/>
      </c>
      <c r="AI42" s="33">
        <f t="shared" si="4"/>
      </c>
      <c r="AJ42" s="33">
        <f t="shared" si="5"/>
      </c>
      <c r="AK42" s="33"/>
      <c r="AL42" s="33">
        <f>IF(X42+Y42+AA42&lt;&gt;V42,"Помилка гр(1+18+19+20+22)&lt;&gt;гр17","")</f>
      </c>
      <c r="AM42" s="33">
        <f t="shared" si="7"/>
      </c>
      <c r="AN42" s="33"/>
      <c r="AO42" s="33"/>
      <c r="AP42" s="33"/>
      <c r="AQ42" s="33"/>
      <c r="AR42" s="33"/>
      <c r="AS42" s="33">
        <f t="shared" si="13"/>
      </c>
      <c r="AT42" s="37"/>
    </row>
    <row r="43" spans="1:46" ht="15.75">
      <c r="A43" s="1"/>
      <c r="B43" s="1"/>
      <c r="C43" s="36"/>
      <c r="D43" s="44"/>
      <c r="AE43" s="33">
        <f t="shared" si="0"/>
      </c>
      <c r="AF43" s="33">
        <f t="shared" si="1"/>
      </c>
      <c r="AG43" s="33">
        <f t="shared" si="2"/>
      </c>
      <c r="AH43" s="33">
        <f t="shared" si="3"/>
      </c>
      <c r="AI43" s="33">
        <f t="shared" si="4"/>
      </c>
      <c r="AJ43" s="33">
        <f t="shared" si="5"/>
      </c>
      <c r="AK43" s="33"/>
      <c r="AL43" s="74"/>
      <c r="AM43" s="33">
        <f t="shared" si="7"/>
      </c>
      <c r="AN43" s="33">
        <f t="shared" si="8"/>
      </c>
      <c r="AO43" s="33">
        <f t="shared" si="9"/>
      </c>
      <c r="AP43" s="33">
        <f t="shared" si="10"/>
      </c>
      <c r="AQ43" s="33">
        <f t="shared" si="11"/>
      </c>
      <c r="AR43" s="33">
        <f t="shared" si="12"/>
      </c>
      <c r="AS43" s="33">
        <f t="shared" si="13"/>
      </c>
      <c r="AT43" s="37"/>
    </row>
    <row r="44" spans="1:2" ht="12.75">
      <c r="A44" s="1"/>
      <c r="B44" s="1"/>
    </row>
    <row r="45" spans="1:31" s="26" customFormat="1" ht="12.75">
      <c r="A45" s="23"/>
      <c r="B45" s="23"/>
      <c r="C45" s="24"/>
      <c r="D45" s="23"/>
      <c r="E45" s="3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4"/>
    </row>
    <row r="46" spans="1:58" s="26" customFormat="1" ht="12.75">
      <c r="A46" s="23"/>
      <c r="B46" s="23"/>
      <c r="C46" s="24"/>
      <c r="D46" s="23"/>
      <c r="E46" s="3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7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</row>
    <row r="47" spans="1:31" s="32" customFormat="1" ht="12.75">
      <c r="A47" s="29"/>
      <c r="B47" s="29"/>
      <c r="C47" s="30"/>
      <c r="D47" s="29"/>
      <c r="E47" s="26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27"/>
    </row>
    <row r="48" spans="1:31" s="32" customFormat="1" ht="12.75">
      <c r="A48" s="29"/>
      <c r="B48" s="29"/>
      <c r="C48" s="30"/>
      <c r="D48" s="29"/>
      <c r="E48" s="26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7"/>
    </row>
    <row r="49" spans="1:31" s="32" customFormat="1" ht="12.75">
      <c r="A49" s="29"/>
      <c r="B49" s="29"/>
      <c r="C49" s="30"/>
      <c r="D49" s="29"/>
      <c r="E49" s="26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27"/>
    </row>
    <row r="50" spans="1:31" s="32" customFormat="1" ht="12.75">
      <c r="A50" s="29"/>
      <c r="B50" s="29"/>
      <c r="C50" s="30"/>
      <c r="D50" s="29"/>
      <c r="E50" s="26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27"/>
    </row>
    <row r="51" spans="1:31" s="32" customFormat="1" ht="12.75">
      <c r="A51" s="29"/>
      <c r="B51" s="29"/>
      <c r="C51" s="30"/>
      <c r="D51" s="29"/>
      <c r="E51" s="26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27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</sheetData>
  <mergeCells count="72">
    <mergeCell ref="A3:AA3"/>
    <mergeCell ref="A4:AA4"/>
    <mergeCell ref="U12:U13"/>
    <mergeCell ref="R12:R13"/>
    <mergeCell ref="M11:P11"/>
    <mergeCell ref="I11:L11"/>
    <mergeCell ref="M12:M13"/>
    <mergeCell ref="J12:L12"/>
    <mergeCell ref="S12:S13"/>
    <mergeCell ref="A9:A13"/>
    <mergeCell ref="A5:L5"/>
    <mergeCell ref="A6:L6"/>
    <mergeCell ref="A7:L7"/>
    <mergeCell ref="F10:H11"/>
    <mergeCell ref="F9:AA9"/>
    <mergeCell ref="P6:AA6"/>
    <mergeCell ref="H12:H13"/>
    <mergeCell ref="Q10:U10"/>
    <mergeCell ref="T12:T13"/>
    <mergeCell ref="P7:AA7"/>
    <mergeCell ref="P8:AA8"/>
    <mergeCell ref="P5:AA5"/>
    <mergeCell ref="B40:D40"/>
    <mergeCell ref="C41:D41"/>
    <mergeCell ref="B31:D31"/>
    <mergeCell ref="C32:D32"/>
    <mergeCell ref="B32:B36"/>
    <mergeCell ref="C33:D33"/>
    <mergeCell ref="C34:D34"/>
    <mergeCell ref="C35:D35"/>
    <mergeCell ref="G12:G13"/>
    <mergeCell ref="I10:P10"/>
    <mergeCell ref="B39:D39"/>
    <mergeCell ref="B30:D30"/>
    <mergeCell ref="C42:D42"/>
    <mergeCell ref="B41:B42"/>
    <mergeCell ref="B38:D38"/>
    <mergeCell ref="C36:D36"/>
    <mergeCell ref="B37:D37"/>
    <mergeCell ref="F12:F13"/>
    <mergeCell ref="C25:D25"/>
    <mergeCell ref="B29:D29"/>
    <mergeCell ref="Q11:Q13"/>
    <mergeCell ref="B17:B21"/>
    <mergeCell ref="C21:D21"/>
    <mergeCell ref="C26:D26"/>
    <mergeCell ref="E9:E13"/>
    <mergeCell ref="I12:I13"/>
    <mergeCell ref="N12:P12"/>
    <mergeCell ref="B9:D13"/>
    <mergeCell ref="C19:D19"/>
    <mergeCell ref="C20:D20"/>
    <mergeCell ref="B22:D22"/>
    <mergeCell ref="B24:D24"/>
    <mergeCell ref="AC13:AE13"/>
    <mergeCell ref="W11:W13"/>
    <mergeCell ref="X11:X13"/>
    <mergeCell ref="V10:V13"/>
    <mergeCell ref="W10:AA10"/>
    <mergeCell ref="AA11:AA13"/>
    <mergeCell ref="Z11:Z13"/>
    <mergeCell ref="Y11:Y13"/>
    <mergeCell ref="C28:D28"/>
    <mergeCell ref="B25:B28"/>
    <mergeCell ref="D2:U2"/>
    <mergeCell ref="B14:D14"/>
    <mergeCell ref="B23:D23"/>
    <mergeCell ref="R11:U11"/>
    <mergeCell ref="B16:D16"/>
    <mergeCell ref="C27:D27"/>
    <mergeCell ref="C17:D17"/>
    <mergeCell ref="C18:D18"/>
  </mergeCells>
  <conditionalFormatting sqref="I16:AA42 F16:H19 F21:H42">
    <cfRule type="cellIs" priority="1" dxfId="0" operator="equal" stopIfTrue="1">
      <formula>0</formula>
    </cfRule>
  </conditionalFormatting>
  <printOptions/>
  <pageMargins left="0.31496062992125984" right="0.11811023622047245" top="0.07874015748031496" bottom="0.07874015748031496" header="0" footer="0"/>
  <pageSetup horizontalDpi="300" verticalDpi="300" orientation="landscape" paperSize="8" scale="60" r:id="rId1"/>
  <rowBreaks count="1" manualBreakCount="1">
    <brk id="43" max="45" man="1"/>
  </rowBreaks>
  <colBreaks count="2" manualBreakCount="2">
    <brk id="27" max="50" man="1"/>
    <brk id="30" min="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</dc:creator>
  <cp:keywords/>
  <dc:description/>
  <cp:lastModifiedBy>usachova</cp:lastModifiedBy>
  <cp:lastPrinted>2011-09-22T10:00:54Z</cp:lastPrinted>
  <dcterms:created xsi:type="dcterms:W3CDTF">2003-09-11T08:34:37Z</dcterms:created>
  <dcterms:modified xsi:type="dcterms:W3CDTF">2011-09-26T09:57:31Z</dcterms:modified>
  <cp:category/>
  <cp:version/>
  <cp:contentType/>
  <cp:contentStatus/>
</cp:coreProperties>
</file>